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50" activeTab="0"/>
  </bookViews>
  <sheets>
    <sheet name="Sheet1" sheetId="1" r:id="rId1"/>
    <sheet name="Sheet2" sheetId="2" r:id="rId2"/>
    <sheet name="Sheet3" sheetId="3" r:id="rId3"/>
  </sheets>
  <definedNames>
    <definedName name="Rental_Period">'Sheet1'!$I$11:$I$19</definedName>
  </definedNames>
  <calcPr fullCalcOnLoad="1"/>
</workbook>
</file>

<file path=xl/comments1.xml><?xml version="1.0" encoding="utf-8"?>
<comments xmlns="http://schemas.openxmlformats.org/spreadsheetml/2006/main">
  <authors>
    <author>Wilder, Harmony</author>
  </authors>
  <commentList>
    <comment ref="B5" authorId="0">
      <text>
        <r>
          <rPr>
            <sz val="9"/>
            <color indexed="10"/>
            <rFont val="Tahoma"/>
            <family val="2"/>
          </rPr>
          <t xml:space="preserve">*You must use </t>
        </r>
        <r>
          <rPr>
            <b/>
            <u val="single"/>
            <sz val="9"/>
            <color indexed="10"/>
            <rFont val="Tahoma"/>
            <family val="2"/>
          </rPr>
          <t>arrow keys</t>
        </r>
        <r>
          <rPr>
            <sz val="9"/>
            <color indexed="10"/>
            <rFont val="Tahoma"/>
            <family val="2"/>
          </rPr>
          <t xml:space="preserve"> to navigate to the cell: "Rental Period Days".  Once this blue cell is framed in bold green, use your mouse to select the number of rental days from the drop down field.  Update the remaining blue cells to calculate your estimated trip cost</t>
        </r>
        <r>
          <rPr>
            <sz val="9"/>
            <rFont val="Tahoma"/>
            <family val="2"/>
          </rPr>
          <t>.</t>
        </r>
      </text>
    </comment>
    <comment ref="K7" authorId="0">
      <text>
        <r>
          <rPr>
            <b/>
            <sz val="9"/>
            <rFont val="Tahoma"/>
            <family val="0"/>
          </rPr>
          <t>Wilder, Harmony:</t>
        </r>
        <r>
          <rPr>
            <sz val="9"/>
            <rFont val="Tahoma"/>
            <family val="0"/>
          </rPr>
          <t xml:space="preserve">
This is the avg MPG of the Enterprise rental car</t>
        </r>
      </text>
    </comment>
    <comment ref="L7" authorId="0">
      <text>
        <r>
          <rPr>
            <b/>
            <sz val="9"/>
            <rFont val="Tahoma"/>
            <family val="0"/>
          </rPr>
          <t>Wilder, Harmony:</t>
        </r>
        <r>
          <rPr>
            <sz val="9"/>
            <rFont val="Tahoma"/>
            <family val="0"/>
          </rPr>
          <t xml:space="preserve">
This is the calculated fuel cost for the Enterprise car based on the cost per gal input into the calculator.</t>
        </r>
      </text>
    </comment>
    <comment ref="M7" authorId="0">
      <text>
        <r>
          <rPr>
            <b/>
            <sz val="9"/>
            <rFont val="Tahoma"/>
            <family val="0"/>
          </rPr>
          <t>Wilder, Harmony:</t>
        </r>
        <r>
          <rPr>
            <sz val="9"/>
            <rFont val="Tahoma"/>
            <family val="0"/>
          </rPr>
          <t xml:space="preserve">
This formula calculates the number of rental days AND is needed to adjust for the half-day rental option for MP which bills a reduced rate for 4hrs or less of use.</t>
        </r>
      </text>
    </comment>
    <comment ref="O7" authorId="0">
      <text>
        <r>
          <rPr>
            <b/>
            <sz val="9"/>
            <rFont val="Tahoma"/>
            <family val="0"/>
          </rPr>
          <t>Wilder, Harmony:</t>
        </r>
        <r>
          <rPr>
            <sz val="9"/>
            <rFont val="Tahoma"/>
            <family val="0"/>
          </rPr>
          <t xml:space="preserve">
This is the Enterprise vehicle used to determine avg MPG in cell K7</t>
        </r>
      </text>
    </comment>
    <comment ref="M6" authorId="0">
      <text>
        <r>
          <rPr>
            <b/>
            <sz val="9"/>
            <rFont val="Tahoma"/>
            <family val="0"/>
          </rPr>
          <t>Wilder, Harmony:</t>
        </r>
        <r>
          <rPr>
            <sz val="9"/>
            <rFont val="Tahoma"/>
            <family val="0"/>
          </rPr>
          <t xml:space="preserve">
This formula calculates the number of rental days AND is needed to adjust for the half-day rental option for MP which bills a reduced rate for 4hrs or less of use.</t>
        </r>
      </text>
    </comment>
    <comment ref="L6" authorId="0">
      <text>
        <r>
          <rPr>
            <b/>
            <sz val="9"/>
            <rFont val="Tahoma"/>
            <family val="0"/>
          </rPr>
          <t>Wilder, Harmony:</t>
        </r>
        <r>
          <rPr>
            <sz val="9"/>
            <rFont val="Tahoma"/>
            <family val="0"/>
          </rPr>
          <t xml:space="preserve">
This formula is 
used in the rate calculation when the half-day rate is selected otherwise it is ignored.</t>
        </r>
      </text>
    </comment>
    <comment ref="K6" authorId="0">
      <text>
        <r>
          <rPr>
            <b/>
            <sz val="9"/>
            <rFont val="Tahoma"/>
            <family val="0"/>
          </rPr>
          <t>Wilder, Harmony:</t>
        </r>
        <r>
          <rPr>
            <sz val="9"/>
            <rFont val="Tahoma"/>
            <family val="0"/>
          </rPr>
          <t xml:space="preserve">
This is the total miles allowed in the base rate depending on the total rental days input in the calculator</t>
        </r>
      </text>
    </comment>
  </commentList>
</comments>
</file>

<file path=xl/sharedStrings.xml><?xml version="1.0" encoding="utf-8"?>
<sst xmlns="http://schemas.openxmlformats.org/spreadsheetml/2006/main" count="36" uniqueCount="36">
  <si>
    <t>http://fuelcostcalculator.com</t>
  </si>
  <si>
    <t>Trip Calculator</t>
  </si>
  <si>
    <t>Enterprise</t>
  </si>
  <si>
    <t>FMS - Motor Pool  Locations:</t>
  </si>
  <si>
    <t>Enterprise Rental Car Locations:</t>
  </si>
  <si>
    <t>State of Vermont Fleet Management Services</t>
  </si>
  <si>
    <t>Estimated fuel cost per gallon:</t>
  </si>
  <si>
    <t xml:space="preserve">Follow the below weblink to view the current </t>
  </si>
  <si>
    <t>average gasoline cost per gallon in our region:</t>
  </si>
  <si>
    <t>Per AoA Bulletin 2.3, you are expected to use the method of travel that is most cost effective to the state; unless, you choose to accept the lower mileage reimbursement rate.</t>
  </si>
  <si>
    <t>Fleet Motor Pool</t>
  </si>
  <si>
    <t>Enterprise Rental</t>
  </si>
  <si>
    <t>Mileage Reimbursement Full Rate</t>
  </si>
  <si>
    <t>Mileage Reimbursement Reduced Rate</t>
  </si>
  <si>
    <t>Half-day (4hrs)</t>
  </si>
  <si>
    <t>Estimated Cost by Travel Method</t>
  </si>
  <si>
    <t>Estimated Total Roundtrip (Miles):</t>
  </si>
  <si>
    <t>MP calc</t>
  </si>
  <si>
    <t>Mileage Reimbursement - Employee is responsible for providing insurance, fuel and road side assistance.</t>
  </si>
  <si>
    <t>Rental Locations</t>
  </si>
  <si>
    <t xml:space="preserve">Montpelier -- 7 Green Mountain Drive </t>
  </si>
  <si>
    <t>Montpelier -- 134 State Street</t>
  </si>
  <si>
    <t>Montpelier – National Life</t>
  </si>
  <si>
    <t>Burlington – 108 Cherry Street</t>
  </si>
  <si>
    <t>Burlington – 63 Pearl Street</t>
  </si>
  <si>
    <t>Waterbury – 91 State Drive</t>
  </si>
  <si>
    <t>http://bgs.vermont.gov/gbs/fleet/fleet_reserve</t>
  </si>
  <si>
    <t>Enterprise rental includes insurance; roadside assistance is provided for an additional fee which will appear on the rental invoice.  Fuel purchases paid by the employee may be eligible for reimbursement by their department per AoA Bulletin 3.4.</t>
  </si>
  <si>
    <t>Springfield - 100 Mineral Street</t>
  </si>
  <si>
    <t xml:space="preserve">  Fill-in Estimated Trip Amounts (Blue Cells):</t>
  </si>
  <si>
    <t>Fleet Management Services' motor pool rental includes 100 free miles per day, insurance, fuel and free road side assistance.  Rental durations of 4 hours or less will automatically be billed the half-day rate, with 50 free miles included.</t>
  </si>
  <si>
    <r>
      <t>*</t>
    </r>
    <r>
      <rPr>
        <sz val="9"/>
        <color indexed="8"/>
        <rFont val="Calibri"/>
        <family val="2"/>
      </rPr>
      <t xml:space="preserve">You must use </t>
    </r>
    <r>
      <rPr>
        <b/>
        <u val="single"/>
        <sz val="9"/>
        <color indexed="8"/>
        <rFont val="Calibri"/>
        <family val="2"/>
      </rPr>
      <t>arrow keys</t>
    </r>
    <r>
      <rPr>
        <sz val="9"/>
        <color indexed="8"/>
        <rFont val="Calibri"/>
        <family val="2"/>
      </rPr>
      <t xml:space="preserve"> to navigate to the cell: "Rental Period Days".  Once this blue cell is framed in bold green, use your mouse to select the number of rental days from the drop down field.  Update the remaining blue cells to calculate your estimated trip cost.                </t>
    </r>
  </si>
  <si>
    <r>
      <t>Rental Period (Days)</t>
    </r>
    <r>
      <rPr>
        <sz val="11"/>
        <color indexed="8"/>
        <rFont val="Calibri"/>
        <family val="2"/>
      </rPr>
      <t xml:space="preserve">*: </t>
    </r>
  </si>
  <si>
    <r>
      <rPr>
        <sz val="7"/>
        <color indexed="8"/>
        <rFont val="Times New Roman"/>
        <family val="1"/>
      </rPr>
      <t xml:space="preserve"> </t>
    </r>
    <r>
      <rPr>
        <sz val="11"/>
        <color indexed="8"/>
        <rFont val="Calibri"/>
        <family val="2"/>
      </rPr>
      <t>Rutland – 102 West Street</t>
    </r>
  </si>
  <si>
    <t>Toyota Corolla (standard/intermediate car size)</t>
  </si>
  <si>
    <t>State Purchasing Contract 39195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</si>
</sst>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F400]h:mm:ss\ AM/PM"/>
    <numFmt numFmtId="167" formatCode="h&quot;hours and &quot;m&quot; minutes&quot;"/>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00&quot;:&quot;00"/>
    <numFmt numFmtId="174" formatCode="0&quot;:&quot;00"/>
    <numFmt numFmtId="175" formatCode="0\:00"/>
    <numFmt numFmtId="176" formatCode="hh:mm;@"/>
  </numFmts>
  <fonts count="59">
    <font>
      <sz val="11"/>
      <color theme="1"/>
      <name val="Calibri"/>
      <family val="2"/>
    </font>
    <font>
      <sz val="11"/>
      <color indexed="8"/>
      <name val="Calibri"/>
      <family val="2"/>
    </font>
    <font>
      <sz val="9"/>
      <name val="Tahoma"/>
      <family val="2"/>
    </font>
    <font>
      <sz val="9"/>
      <color indexed="10"/>
      <name val="Tahoma"/>
      <family val="2"/>
    </font>
    <font>
      <b/>
      <u val="single"/>
      <sz val="9"/>
      <color indexed="10"/>
      <name val="Tahoma"/>
      <family val="2"/>
    </font>
    <font>
      <sz val="9"/>
      <color indexed="8"/>
      <name val="Calibri"/>
      <family val="2"/>
    </font>
    <font>
      <b/>
      <u val="single"/>
      <sz val="9"/>
      <color indexed="8"/>
      <name val="Calibri"/>
      <family val="2"/>
    </font>
    <font>
      <sz val="7"/>
      <color indexed="8"/>
      <name val="Times New Roman"/>
      <family val="1"/>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i/>
      <sz val="9"/>
      <color indexed="8"/>
      <name val="Calibri"/>
      <family val="2"/>
    </font>
    <font>
      <u val="single"/>
      <sz val="10"/>
      <color indexed="8"/>
      <name val="Calibri"/>
      <family val="2"/>
    </font>
    <font>
      <u val="single"/>
      <sz val="11"/>
      <color indexed="8"/>
      <name val="Calibri"/>
      <family val="2"/>
    </font>
    <font>
      <b/>
      <i/>
      <sz val="16"/>
      <name val="Calibri"/>
      <family val="2"/>
    </font>
    <font>
      <b/>
      <i/>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i/>
      <sz val="9"/>
      <color theme="1"/>
      <name val="Calibri"/>
      <family val="2"/>
    </font>
    <font>
      <u val="single"/>
      <sz val="10"/>
      <color theme="1"/>
      <name val="Calibri"/>
      <family val="2"/>
    </font>
    <font>
      <u val="single"/>
      <sz val="11"/>
      <color theme="1"/>
      <name val="Calibri"/>
      <family val="2"/>
    </font>
    <font>
      <b/>
      <i/>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right/>
      <top/>
      <bottom style="medium"/>
    </border>
    <border>
      <left style="medium"/>
      <right style="medium"/>
      <top style="medium"/>
      <bottom style="medium"/>
    </border>
    <border>
      <left/>
      <right style="medium"/>
      <top/>
      <bottom/>
    </border>
    <border>
      <left style="medium"/>
      <right/>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7">
    <xf numFmtId="0" fontId="0" fillId="0" borderId="0" xfId="0" applyFont="1" applyAlignment="1">
      <alignment/>
    </xf>
    <xf numFmtId="0" fontId="27" fillId="0" borderId="0" xfId="0" applyFont="1" applyAlignment="1">
      <alignment/>
    </xf>
    <xf numFmtId="0" fontId="27" fillId="0" borderId="0" xfId="0" applyFont="1" applyAlignment="1">
      <alignment/>
    </xf>
    <xf numFmtId="0" fontId="27" fillId="0" borderId="0" xfId="0" applyFont="1" applyAlignment="1">
      <alignment/>
    </xf>
    <xf numFmtId="0" fontId="27" fillId="0" borderId="0" xfId="0" applyFont="1" applyAlignment="1" applyProtection="1">
      <alignment/>
      <protection hidden="1"/>
    </xf>
    <xf numFmtId="0" fontId="45" fillId="0" borderId="0" xfId="53" applyFill="1" applyBorder="1" applyAlignment="1" applyProtection="1">
      <alignment/>
      <protection hidden="1"/>
    </xf>
    <xf numFmtId="0" fontId="0" fillId="0" borderId="0" xfId="0" applyFont="1" applyAlignment="1" applyProtection="1">
      <alignment horizontal="left" vertical="center" indent="4"/>
      <protection hidden="1"/>
    </xf>
    <xf numFmtId="0" fontId="35"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Alignment="1">
      <alignment/>
    </xf>
    <xf numFmtId="0" fontId="51" fillId="6" borderId="10" xfId="0" applyFont="1" applyFill="1" applyBorder="1" applyAlignment="1" applyProtection="1">
      <alignment horizontal="right" wrapText="1"/>
      <protection hidden="1"/>
    </xf>
    <xf numFmtId="0" fontId="0" fillId="6" borderId="11" xfId="0" applyFont="1" applyFill="1" applyBorder="1" applyAlignment="1" applyProtection="1">
      <alignment horizontal="left"/>
      <protection hidden="1"/>
    </xf>
    <xf numFmtId="0" fontId="53" fillId="0" borderId="0" xfId="0" applyFont="1" applyFill="1" applyBorder="1" applyAlignment="1" applyProtection="1">
      <alignment horizontal="center" wrapText="1"/>
      <protection hidden="1"/>
    </xf>
    <xf numFmtId="0" fontId="53" fillId="0" borderId="12" xfId="0" applyFont="1" applyFill="1" applyBorder="1" applyAlignment="1" applyProtection="1">
      <alignment horizontal="center" wrapText="1"/>
      <protection hidden="1"/>
    </xf>
    <xf numFmtId="0" fontId="0" fillId="0" borderId="0" xfId="0" applyFont="1" applyAlignment="1" applyProtection="1">
      <alignment horizontal="right"/>
      <protection hidden="1"/>
    </xf>
    <xf numFmtId="0" fontId="0" fillId="6" borderId="13" xfId="0" applyNumberFormat="1" applyFont="1" applyFill="1" applyBorder="1" applyAlignment="1" applyProtection="1">
      <alignment horizontal="center"/>
      <protection locked="0"/>
    </xf>
    <xf numFmtId="44" fontId="0" fillId="33" borderId="13" xfId="0" applyNumberFormat="1" applyFont="1" applyFill="1" applyBorder="1" applyAlignment="1" applyProtection="1">
      <alignment/>
      <protection hidden="1"/>
    </xf>
    <xf numFmtId="44" fontId="0" fillId="33" borderId="13" xfId="0" applyNumberFormat="1" applyFont="1" applyFill="1" applyBorder="1" applyAlignment="1" applyProtection="1">
      <alignment wrapText="1"/>
      <protection hidden="1"/>
    </xf>
    <xf numFmtId="44" fontId="0" fillId="33" borderId="11" xfId="0" applyNumberFormat="1" applyFont="1" applyFill="1" applyBorder="1" applyAlignment="1" applyProtection="1">
      <alignment wrapText="1"/>
      <protection hidden="1"/>
    </xf>
    <xf numFmtId="0" fontId="0" fillId="6" borderId="13" xfId="0" applyFont="1" applyFill="1" applyBorder="1" applyAlignment="1" applyProtection="1">
      <alignment horizontal="center"/>
      <protection locked="0"/>
    </xf>
    <xf numFmtId="0" fontId="53" fillId="0" borderId="0" xfId="0" applyFont="1" applyFill="1" applyBorder="1" applyAlignment="1" applyProtection="1">
      <alignment horizontal="left" wrapText="1"/>
      <protection hidden="1"/>
    </xf>
    <xf numFmtId="0" fontId="53" fillId="0" borderId="14" xfId="0" applyFont="1" applyFill="1" applyBorder="1" applyAlignment="1" applyProtection="1">
      <alignment horizontal="left" wrapText="1"/>
      <protection hidden="1"/>
    </xf>
    <xf numFmtId="0" fontId="53" fillId="0" borderId="0" xfId="0" applyFont="1" applyFill="1" applyAlignment="1" applyProtection="1">
      <alignment/>
      <protection hidden="1"/>
    </xf>
    <xf numFmtId="44" fontId="0" fillId="0" borderId="0" xfId="44" applyFont="1" applyFill="1" applyBorder="1" applyAlignment="1" applyProtection="1">
      <alignment/>
      <protection hidden="1"/>
    </xf>
    <xf numFmtId="44" fontId="0" fillId="0" borderId="0" xfId="44" applyNumberFormat="1" applyFont="1" applyFill="1" applyBorder="1" applyAlignment="1" applyProtection="1">
      <alignment/>
      <protection hidden="1"/>
    </xf>
    <xf numFmtId="0" fontId="0" fillId="0" borderId="0" xfId="44" applyNumberFormat="1" applyFont="1" applyFill="1" applyBorder="1" applyAlignment="1" applyProtection="1">
      <alignment/>
      <protection hidden="1"/>
    </xf>
    <xf numFmtId="0" fontId="54" fillId="0" borderId="0" xfId="0" applyFont="1" applyAlignment="1" applyProtection="1">
      <alignment horizontal="left" vertical="top"/>
      <protection hidden="1"/>
    </xf>
    <xf numFmtId="0" fontId="0" fillId="0" borderId="14" xfId="0" applyFont="1" applyFill="1" applyBorder="1" applyAlignment="1" applyProtection="1">
      <alignment/>
      <protection hidden="1"/>
    </xf>
    <xf numFmtId="0" fontId="0" fillId="0" borderId="0" xfId="42" applyNumberFormat="1" applyFont="1" applyFill="1" applyBorder="1" applyAlignment="1" applyProtection="1">
      <alignment/>
      <protection hidden="1"/>
    </xf>
    <xf numFmtId="44" fontId="0" fillId="6" borderId="13" xfId="44" applyFont="1" applyFill="1" applyBorder="1" applyAlignment="1" applyProtection="1">
      <alignment/>
      <protection locked="0"/>
    </xf>
    <xf numFmtId="0" fontId="53"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8"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horizontal="right" indent="1"/>
      <protection hidden="1"/>
    </xf>
    <xf numFmtId="0" fontId="55" fillId="0" borderId="0" xfId="53" applyFont="1" applyFill="1" applyBorder="1" applyAlignment="1" applyProtection="1">
      <alignment horizontal="left" indent="1"/>
      <protection hidden="1"/>
    </xf>
    <xf numFmtId="0" fontId="0" fillId="0" borderId="15" xfId="0" applyFont="1" applyFill="1" applyBorder="1" applyAlignment="1" applyProtection="1">
      <alignment wrapText="1"/>
      <protection hidden="1"/>
    </xf>
    <xf numFmtId="0" fontId="0" fillId="0" borderId="0" xfId="0" applyFont="1" applyFill="1" applyBorder="1" applyAlignment="1" applyProtection="1">
      <alignment wrapText="1"/>
      <protection hidden="1"/>
    </xf>
    <xf numFmtId="0" fontId="53" fillId="0" borderId="15" xfId="0" applyFont="1" applyFill="1" applyBorder="1" applyAlignment="1" applyProtection="1">
      <alignment vertical="top"/>
      <protection hidden="1"/>
    </xf>
    <xf numFmtId="44" fontId="53" fillId="0" borderId="0" xfId="44" applyFont="1" applyFill="1" applyBorder="1" applyAlignment="1" applyProtection="1">
      <alignment/>
      <protection hidden="1"/>
    </xf>
    <xf numFmtId="0" fontId="53" fillId="0" borderId="0" xfId="0" applyFont="1" applyFill="1" applyBorder="1" applyAlignment="1" applyProtection="1">
      <alignment/>
      <protection hidden="1"/>
    </xf>
    <xf numFmtId="0" fontId="53" fillId="0" borderId="14" xfId="0" applyFont="1" applyFill="1" applyBorder="1" applyAlignment="1" applyProtection="1">
      <alignment/>
      <protection hidden="1"/>
    </xf>
    <xf numFmtId="0" fontId="53" fillId="0" borderId="15" xfId="0" applyFont="1" applyFill="1" applyBorder="1" applyAlignment="1" applyProtection="1">
      <alignment horizontal="left" vertical="top" wrapText="1"/>
      <protection hidden="1"/>
    </xf>
    <xf numFmtId="0" fontId="53" fillId="0" borderId="0" xfId="0" applyFont="1" applyFill="1" applyBorder="1" applyAlignment="1" applyProtection="1">
      <alignment horizontal="left" vertical="top" wrapText="1"/>
      <protection hidden="1"/>
    </xf>
    <xf numFmtId="0" fontId="0" fillId="0" borderId="15" xfId="0" applyFont="1" applyFill="1" applyBorder="1" applyAlignment="1" applyProtection="1">
      <alignment/>
      <protection hidden="1"/>
    </xf>
    <xf numFmtId="0" fontId="51" fillId="0" borderId="15" xfId="0" applyFont="1" applyFill="1" applyBorder="1" applyAlignment="1" applyProtection="1">
      <alignment horizontal="right" indent="1"/>
      <protection hidden="1"/>
    </xf>
    <xf numFmtId="0" fontId="56" fillId="0" borderId="0" xfId="53" applyFont="1" applyFill="1" applyBorder="1" applyAlignment="1" applyProtection="1">
      <alignment/>
      <protection hidden="1"/>
    </xf>
    <xf numFmtId="0" fontId="56" fillId="0" borderId="0" xfId="0" applyFont="1" applyFill="1" applyBorder="1" applyAlignment="1" applyProtection="1">
      <alignment/>
      <protection hidden="1"/>
    </xf>
    <xf numFmtId="0" fontId="0" fillId="0" borderId="0" xfId="0" applyFont="1" applyAlignment="1" applyProtection="1">
      <alignment horizontal="left" vertical="center" indent="4"/>
      <protection hidden="1"/>
    </xf>
    <xf numFmtId="0" fontId="0" fillId="0" borderId="14" xfId="0" applyFont="1" applyBorder="1" applyAlignment="1" applyProtection="1">
      <alignment/>
      <protection hidden="1"/>
    </xf>
    <xf numFmtId="0" fontId="0" fillId="0" borderId="12" xfId="0" applyFont="1" applyBorder="1" applyAlignment="1" applyProtection="1">
      <alignment/>
      <protection hidden="1"/>
    </xf>
    <xf numFmtId="0" fontId="0" fillId="0" borderId="16" xfId="0" applyFont="1" applyBorder="1" applyAlignment="1" applyProtection="1">
      <alignment/>
      <protection hidden="1"/>
    </xf>
    <xf numFmtId="0" fontId="0" fillId="0" borderId="0" xfId="0" applyNumberFormat="1" applyFont="1" applyFill="1" applyBorder="1" applyAlignment="1" applyProtection="1">
      <alignment horizontal="center"/>
      <protection hidden="1"/>
    </xf>
    <xf numFmtId="0" fontId="32" fillId="34" borderId="15" xfId="0" applyFont="1" applyFill="1" applyBorder="1" applyAlignment="1" applyProtection="1">
      <alignment horizontal="center"/>
      <protection hidden="1"/>
    </xf>
    <xf numFmtId="0" fontId="32" fillId="34" borderId="0" xfId="0" applyFont="1" applyFill="1" applyBorder="1" applyAlignment="1" applyProtection="1">
      <alignment horizontal="center"/>
      <protection hidden="1"/>
    </xf>
    <xf numFmtId="0" fontId="57" fillId="34" borderId="15" xfId="0" applyFont="1" applyFill="1" applyBorder="1" applyAlignment="1" applyProtection="1">
      <alignment horizontal="center"/>
      <protection hidden="1"/>
    </xf>
    <xf numFmtId="0" fontId="57" fillId="34" borderId="0" xfId="0" applyFont="1" applyFill="1" applyBorder="1" applyAlignment="1" applyProtection="1">
      <alignment horizontal="center"/>
      <protection hidden="1"/>
    </xf>
    <xf numFmtId="0" fontId="51" fillId="0" borderId="0" xfId="0" applyFont="1" applyFill="1" applyBorder="1" applyAlignment="1" applyProtection="1">
      <alignment horizontal="center"/>
      <protection hidden="1"/>
    </xf>
    <xf numFmtId="0" fontId="53" fillId="0" borderId="15" xfId="0" applyFont="1" applyFill="1" applyBorder="1" applyAlignment="1" applyProtection="1">
      <alignment horizontal="left" vertical="top" wrapText="1"/>
      <protection hidden="1"/>
    </xf>
    <xf numFmtId="0" fontId="53" fillId="0" borderId="0" xfId="0" applyFont="1" applyFill="1" applyBorder="1" applyAlignment="1" applyProtection="1">
      <alignment horizontal="left" vertical="top" wrapText="1"/>
      <protection hidden="1"/>
    </xf>
    <xf numFmtId="0" fontId="53" fillId="0" borderId="14" xfId="0" applyFont="1" applyFill="1" applyBorder="1" applyAlignment="1" applyProtection="1">
      <alignment horizontal="left" vertical="top" wrapText="1"/>
      <protection hidden="1"/>
    </xf>
    <xf numFmtId="0" fontId="53" fillId="0" borderId="15" xfId="0" applyFont="1" applyFill="1" applyBorder="1" applyAlignment="1" applyProtection="1">
      <alignment horizontal="left" wrapText="1"/>
      <protection hidden="1"/>
    </xf>
    <xf numFmtId="0" fontId="53" fillId="0" borderId="0" xfId="0" applyFont="1" applyFill="1" applyBorder="1" applyAlignment="1" applyProtection="1">
      <alignment horizontal="left" wrapText="1"/>
      <protection hidden="1"/>
    </xf>
    <xf numFmtId="0" fontId="53" fillId="0" borderId="14" xfId="0" applyFont="1" applyFill="1" applyBorder="1" applyAlignment="1" applyProtection="1">
      <alignment horizontal="left" wrapText="1"/>
      <protection hidden="1"/>
    </xf>
    <xf numFmtId="0" fontId="57" fillId="34" borderId="14" xfId="0" applyFont="1" applyFill="1" applyBorder="1" applyAlignment="1" applyProtection="1">
      <alignment horizontal="center"/>
      <protection hidden="1"/>
    </xf>
    <xf numFmtId="0" fontId="0" fillId="6" borderId="12" xfId="0" applyFont="1" applyFill="1" applyBorder="1" applyAlignment="1" applyProtection="1">
      <alignment horizontal="left" wrapText="1"/>
      <protection hidden="1"/>
    </xf>
    <xf numFmtId="0" fontId="0" fillId="6" borderId="12" xfId="0" applyFont="1" applyFill="1"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uelcostcalculator.com/" TargetMode="External" /><Relationship Id="rId2" Type="http://schemas.openxmlformats.org/officeDocument/2006/relationships/hyperlink" Target="https://bgs.vermont.gov/sites/bgs/files/files/purchasing-contracting/contracts/39195%202-2%20w.pdf" TargetMode="External" /><Relationship Id="rId3" Type="http://schemas.openxmlformats.org/officeDocument/2006/relationships/hyperlink" Target="http://bgs.vermont.gov/gbs/fleet/fleet_reserv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
  <sheetViews>
    <sheetView tabSelected="1" zoomScalePageLayoutView="0" workbookViewId="0" topLeftCell="A3">
      <selection activeCell="H5" sqref="H5"/>
    </sheetView>
  </sheetViews>
  <sheetFormatPr defaultColWidth="9.140625" defaultRowHeight="15"/>
  <cols>
    <col min="1" max="1" width="46.8515625" style="4" customWidth="1"/>
    <col min="2" max="2" width="15.140625" style="4" customWidth="1"/>
    <col min="3" max="3" width="2.00390625" style="4" customWidth="1"/>
    <col min="4" max="4" width="13.140625" style="4" customWidth="1"/>
    <col min="5" max="5" width="12.8515625" style="4" customWidth="1"/>
    <col min="6" max="7" width="14.00390625" style="4" customWidth="1"/>
    <col min="8" max="8" width="9.140625" style="8" customWidth="1"/>
    <col min="9" max="9" width="9.140625" style="7" hidden="1" customWidth="1"/>
    <col min="10" max="10" width="10.57421875" style="7" hidden="1" customWidth="1"/>
    <col min="11" max="11" width="9.28125" style="7" hidden="1" customWidth="1"/>
    <col min="12" max="12" width="11.00390625" style="7" hidden="1" customWidth="1"/>
    <col min="13" max="13" width="9.28125" style="7" hidden="1" customWidth="1"/>
    <col min="14" max="15" width="9.140625" style="8" hidden="1" customWidth="1"/>
    <col min="16" max="16" width="9.140625" style="1" customWidth="1"/>
    <col min="17" max="16384" width="9.140625" style="1" customWidth="1"/>
  </cols>
  <sheetData>
    <row r="1" spans="1:7" ht="21" customHeight="1">
      <c r="A1" s="53" t="s">
        <v>5</v>
      </c>
      <c r="B1" s="54"/>
      <c r="C1" s="54"/>
      <c r="D1" s="54"/>
      <c r="E1" s="54"/>
      <c r="F1" s="54"/>
      <c r="G1" s="54"/>
    </row>
    <row r="2" spans="1:23" ht="21.75" customHeight="1">
      <c r="A2" s="55" t="s">
        <v>1</v>
      </c>
      <c r="B2" s="56"/>
      <c r="C2" s="56"/>
      <c r="D2" s="56"/>
      <c r="E2" s="56"/>
      <c r="F2" s="56"/>
      <c r="G2" s="56"/>
      <c r="I2" s="8"/>
      <c r="J2" s="8"/>
      <c r="K2" s="8"/>
      <c r="L2" s="8"/>
      <c r="M2" s="8"/>
      <c r="P2" s="10"/>
      <c r="Q2" s="10"/>
      <c r="R2" s="10"/>
      <c r="S2" s="10"/>
      <c r="T2" s="10"/>
      <c r="U2" s="10"/>
      <c r="V2" s="10"/>
      <c r="W2" s="10"/>
    </row>
    <row r="3" spans="1:29" ht="56.25" customHeight="1" thickBot="1">
      <c r="A3" s="65" t="s">
        <v>31</v>
      </c>
      <c r="B3" s="66"/>
      <c r="C3" s="9"/>
      <c r="D3" s="57" t="s">
        <v>15</v>
      </c>
      <c r="E3" s="57"/>
      <c r="F3" s="57"/>
      <c r="G3" s="57"/>
      <c r="I3" s="8"/>
      <c r="J3" s="8"/>
      <c r="K3" s="8"/>
      <c r="L3" s="8"/>
      <c r="M3" s="8"/>
      <c r="P3" s="10"/>
      <c r="Q3" s="10"/>
      <c r="R3" s="10"/>
      <c r="S3" s="10"/>
      <c r="T3" s="10"/>
      <c r="U3" s="10"/>
      <c r="V3" s="10"/>
      <c r="W3" s="10"/>
      <c r="X3" s="3"/>
      <c r="Y3" s="3"/>
      <c r="Z3" s="3"/>
      <c r="AA3" s="3"/>
      <c r="AB3" s="3"/>
      <c r="AC3" s="3"/>
    </row>
    <row r="4" spans="1:23" s="3" customFormat="1" ht="51.75" thickBot="1">
      <c r="A4" s="11" t="s">
        <v>29</v>
      </c>
      <c r="B4" s="12"/>
      <c r="C4" s="9"/>
      <c r="D4" s="13" t="s">
        <v>10</v>
      </c>
      <c r="E4" s="13" t="s">
        <v>11</v>
      </c>
      <c r="F4" s="13" t="s">
        <v>12</v>
      </c>
      <c r="G4" s="14" t="s">
        <v>13</v>
      </c>
      <c r="H4" s="8"/>
      <c r="I4" s="8"/>
      <c r="J4" s="8"/>
      <c r="K4" s="8"/>
      <c r="L4" s="8"/>
      <c r="M4" s="8"/>
      <c r="N4" s="8"/>
      <c r="O4" s="8"/>
      <c r="P4" s="10"/>
      <c r="Q4" s="10"/>
      <c r="R4" s="10"/>
      <c r="S4" s="10"/>
      <c r="T4" s="10"/>
      <c r="U4" s="10"/>
      <c r="V4" s="10"/>
      <c r="W4" s="10"/>
    </row>
    <row r="5" spans="1:29" ht="15.75" customHeight="1" thickBot="1">
      <c r="A5" s="15" t="s">
        <v>32</v>
      </c>
      <c r="B5" s="16">
        <v>1</v>
      </c>
      <c r="C5" s="9"/>
      <c r="D5" s="17">
        <f>IF(L6&gt;0,+J6+L6,+J6)</f>
        <v>50</v>
      </c>
      <c r="E5" s="17">
        <f>(J7*M7)+L7</f>
        <v>44.69117647058823</v>
      </c>
      <c r="F5" s="18">
        <f>B6*0.67</f>
        <v>67</v>
      </c>
      <c r="G5" s="19">
        <f>B6*0.21</f>
        <v>21</v>
      </c>
      <c r="I5" s="8"/>
      <c r="J5" s="8"/>
      <c r="K5" s="8"/>
      <c r="L5" s="8"/>
      <c r="M5" s="8"/>
      <c r="P5" s="10"/>
      <c r="Q5" s="10"/>
      <c r="R5" s="10"/>
      <c r="S5" s="10"/>
      <c r="T5" s="10"/>
      <c r="U5" s="10"/>
      <c r="V5" s="10"/>
      <c r="W5" s="10"/>
      <c r="X5" s="3"/>
      <c r="Y5" s="3"/>
      <c r="Z5" s="3"/>
      <c r="AA5" s="3"/>
      <c r="AB5" s="3"/>
      <c r="AC5" s="3"/>
    </row>
    <row r="6" spans="1:29" s="2" customFormat="1" ht="15.75" customHeight="1" thickBot="1">
      <c r="A6" s="15" t="s">
        <v>16</v>
      </c>
      <c r="B6" s="20">
        <v>100</v>
      </c>
      <c r="C6" s="9"/>
      <c r="D6" s="21"/>
      <c r="E6" s="21"/>
      <c r="F6" s="21"/>
      <c r="G6" s="22"/>
      <c r="H6" s="8"/>
      <c r="I6" s="23" t="s">
        <v>17</v>
      </c>
      <c r="J6" s="24">
        <f>+M6*50</f>
        <v>50</v>
      </c>
      <c r="K6" s="9">
        <f>+M6*100</f>
        <v>100</v>
      </c>
      <c r="L6" s="25">
        <f>IF(M6&lt;1,((B6-K6)*0.5),(B6-K6)*0.5)</f>
        <v>0</v>
      </c>
      <c r="M6" s="26">
        <f>IF(B5="half-day (4hrs)",0.5,B5)</f>
        <v>1</v>
      </c>
      <c r="N6" s="9"/>
      <c r="O6" s="8"/>
      <c r="P6" s="8"/>
      <c r="Q6" s="8"/>
      <c r="R6" s="8"/>
      <c r="S6" s="10"/>
      <c r="T6" s="10"/>
      <c r="U6" s="10"/>
      <c r="V6" s="10"/>
      <c r="W6" s="10"/>
      <c r="X6" s="3"/>
      <c r="Y6" s="3"/>
      <c r="Z6" s="3"/>
      <c r="AA6" s="3"/>
      <c r="AB6" s="3"/>
      <c r="AC6" s="3"/>
    </row>
    <row r="7" spans="1:29" ht="15.75" thickBot="1">
      <c r="A7" s="27"/>
      <c r="B7" s="9"/>
      <c r="C7" s="9"/>
      <c r="D7" s="8"/>
      <c r="E7" s="8"/>
      <c r="F7" s="8"/>
      <c r="G7" s="28"/>
      <c r="I7" s="23" t="s">
        <v>2</v>
      </c>
      <c r="J7" s="24">
        <v>34.75</v>
      </c>
      <c r="K7" s="29">
        <v>34</v>
      </c>
      <c r="L7" s="24">
        <f>(B8/K7)*B6</f>
        <v>9.941176470588236</v>
      </c>
      <c r="M7" s="26">
        <f>IF(B5="half-day (4hrs)",1,B5)</f>
        <v>1</v>
      </c>
      <c r="O7" s="8" t="s">
        <v>34</v>
      </c>
      <c r="P7" s="8"/>
      <c r="Q7" s="8"/>
      <c r="R7" s="8"/>
      <c r="S7" s="10"/>
      <c r="T7" s="10"/>
      <c r="U7" s="10"/>
      <c r="V7" s="10"/>
      <c r="W7" s="10"/>
      <c r="X7" s="3"/>
      <c r="Y7" s="3"/>
      <c r="Z7" s="3"/>
      <c r="AA7" s="3"/>
      <c r="AB7" s="3"/>
      <c r="AC7" s="3"/>
    </row>
    <row r="8" spans="1:29" ht="15.75" thickBot="1">
      <c r="A8" s="15" t="s">
        <v>6</v>
      </c>
      <c r="B8" s="30">
        <v>3.38</v>
      </c>
      <c r="C8" s="9"/>
      <c r="D8" s="31" t="s">
        <v>7</v>
      </c>
      <c r="E8" s="9"/>
      <c r="F8" s="9"/>
      <c r="G8" s="28"/>
      <c r="I8" s="32"/>
      <c r="J8" s="33"/>
      <c r="K8" s="9"/>
      <c r="L8" s="24"/>
      <c r="M8" s="24"/>
      <c r="N8" s="9"/>
      <c r="P8" s="8"/>
      <c r="Q8" s="8"/>
      <c r="R8" s="8"/>
      <c r="S8" s="10"/>
      <c r="T8" s="10"/>
      <c r="U8" s="10"/>
      <c r="V8" s="10"/>
      <c r="W8" s="10"/>
      <c r="X8" s="3"/>
      <c r="Y8" s="3"/>
      <c r="Z8" s="3"/>
      <c r="AA8" s="3"/>
      <c r="AB8" s="3"/>
      <c r="AC8" s="3"/>
    </row>
    <row r="9" spans="1:29" ht="15">
      <c r="A9" s="8"/>
      <c r="B9" s="8"/>
      <c r="C9" s="24"/>
      <c r="D9" s="31" t="s">
        <v>8</v>
      </c>
      <c r="E9" s="9"/>
      <c r="F9" s="9"/>
      <c r="G9" s="28"/>
      <c r="I9" s="32"/>
      <c r="J9" s="52">
        <v>1</v>
      </c>
      <c r="K9" s="9"/>
      <c r="L9" s="24"/>
      <c r="M9" s="24"/>
      <c r="N9" s="9"/>
      <c r="P9" s="8"/>
      <c r="Q9" s="8"/>
      <c r="R9" s="8"/>
      <c r="S9" s="10"/>
      <c r="T9" s="10"/>
      <c r="U9" s="10"/>
      <c r="V9" s="10"/>
      <c r="W9" s="10"/>
      <c r="X9" s="3"/>
      <c r="Y9" s="3"/>
      <c r="Z9" s="3"/>
      <c r="AA9" s="3"/>
      <c r="AB9" s="3"/>
      <c r="AC9" s="3"/>
    </row>
    <row r="10" spans="1:23" s="3" customFormat="1" ht="15">
      <c r="A10" s="34"/>
      <c r="B10" s="24"/>
      <c r="C10" s="24"/>
      <c r="D10" s="35" t="s">
        <v>0</v>
      </c>
      <c r="E10" s="9"/>
      <c r="F10" s="9"/>
      <c r="G10" s="28"/>
      <c r="H10" s="8"/>
      <c r="I10" s="8"/>
      <c r="J10" s="8">
        <v>2</v>
      </c>
      <c r="K10" s="8"/>
      <c r="L10" s="8"/>
      <c r="M10" s="8"/>
      <c r="N10" s="8"/>
      <c r="O10" s="8"/>
      <c r="P10" s="8"/>
      <c r="Q10" s="8"/>
      <c r="R10" s="8"/>
      <c r="S10" s="10"/>
      <c r="T10" s="10"/>
      <c r="U10" s="10"/>
      <c r="V10" s="10"/>
      <c r="W10" s="10"/>
    </row>
    <row r="11" spans="1:23" s="3" customFormat="1" ht="30" customHeight="1">
      <c r="A11" s="61" t="s">
        <v>9</v>
      </c>
      <c r="B11" s="62"/>
      <c r="C11" s="62"/>
      <c r="D11" s="62"/>
      <c r="E11" s="62"/>
      <c r="F11" s="62"/>
      <c r="G11" s="63"/>
      <c r="H11" s="8"/>
      <c r="I11" s="8"/>
      <c r="J11" s="8">
        <v>3</v>
      </c>
      <c r="K11" s="8"/>
      <c r="L11" s="8"/>
      <c r="M11" s="8"/>
      <c r="N11" s="8"/>
      <c r="O11" s="8"/>
      <c r="P11" s="8"/>
      <c r="Q11" s="8"/>
      <c r="R11" s="8"/>
      <c r="S11" s="10"/>
      <c r="T11" s="10"/>
      <c r="U11" s="10"/>
      <c r="V11" s="10"/>
      <c r="W11" s="10"/>
    </row>
    <row r="12" spans="1:23" s="3" customFormat="1" ht="15">
      <c r="A12" s="36"/>
      <c r="B12" s="37"/>
      <c r="C12" s="37"/>
      <c r="D12" s="37"/>
      <c r="E12" s="37"/>
      <c r="F12" s="37"/>
      <c r="G12" s="28"/>
      <c r="H12" s="8"/>
      <c r="I12" s="8"/>
      <c r="J12" s="8">
        <v>4</v>
      </c>
      <c r="K12" s="8"/>
      <c r="L12" s="8"/>
      <c r="M12" s="8"/>
      <c r="N12" s="8"/>
      <c r="O12" s="8"/>
      <c r="P12" s="8"/>
      <c r="Q12" s="8"/>
      <c r="R12" s="8"/>
      <c r="S12" s="10"/>
      <c r="T12" s="10"/>
      <c r="U12" s="10"/>
      <c r="V12" s="10"/>
      <c r="W12" s="10"/>
    </row>
    <row r="13" spans="1:23" s="3" customFormat="1" ht="29.25" customHeight="1">
      <c r="A13" s="58" t="s">
        <v>30</v>
      </c>
      <c r="B13" s="59"/>
      <c r="C13" s="59"/>
      <c r="D13" s="59"/>
      <c r="E13" s="59"/>
      <c r="F13" s="59"/>
      <c r="G13" s="60"/>
      <c r="H13" s="8"/>
      <c r="I13" s="8"/>
      <c r="J13" s="8">
        <v>5</v>
      </c>
      <c r="K13" s="8"/>
      <c r="L13" s="8"/>
      <c r="M13" s="8"/>
      <c r="N13" s="8"/>
      <c r="O13" s="8"/>
      <c r="P13" s="8"/>
      <c r="Q13" s="8"/>
      <c r="R13" s="8"/>
      <c r="S13" s="10"/>
      <c r="T13" s="10"/>
      <c r="U13" s="10"/>
      <c r="V13" s="10"/>
      <c r="W13" s="10"/>
    </row>
    <row r="14" spans="1:23" s="3" customFormat="1" ht="15">
      <c r="A14" s="38"/>
      <c r="B14" s="39"/>
      <c r="C14" s="39"/>
      <c r="D14" s="35"/>
      <c r="E14" s="40"/>
      <c r="F14" s="40"/>
      <c r="G14" s="41"/>
      <c r="H14" s="8"/>
      <c r="I14" s="8"/>
      <c r="J14" s="8">
        <v>6</v>
      </c>
      <c r="K14" s="8"/>
      <c r="L14" s="8"/>
      <c r="M14" s="8"/>
      <c r="N14" s="8"/>
      <c r="O14" s="8"/>
      <c r="P14" s="8"/>
      <c r="Q14" s="8"/>
      <c r="R14" s="8"/>
      <c r="S14" s="10"/>
      <c r="T14" s="10"/>
      <c r="U14" s="10"/>
      <c r="V14" s="10"/>
      <c r="W14" s="10"/>
    </row>
    <row r="15" spans="1:23" s="3" customFormat="1" ht="29.25" customHeight="1">
      <c r="A15" s="58" t="s">
        <v>27</v>
      </c>
      <c r="B15" s="59"/>
      <c r="C15" s="59"/>
      <c r="D15" s="59"/>
      <c r="E15" s="59"/>
      <c r="F15" s="59"/>
      <c r="G15" s="41"/>
      <c r="H15" s="8"/>
      <c r="I15" s="8"/>
      <c r="J15" s="8">
        <v>7</v>
      </c>
      <c r="K15" s="8"/>
      <c r="L15" s="8"/>
      <c r="M15" s="8"/>
      <c r="N15" s="8"/>
      <c r="O15" s="8"/>
      <c r="P15" s="8"/>
      <c r="Q15" s="8"/>
      <c r="R15" s="8"/>
      <c r="S15" s="10"/>
      <c r="T15" s="10"/>
      <c r="U15" s="10"/>
      <c r="V15" s="10"/>
      <c r="W15" s="10"/>
    </row>
    <row r="16" spans="1:23" s="3" customFormat="1" ht="14.25" customHeight="1">
      <c r="A16" s="42"/>
      <c r="B16" s="43"/>
      <c r="C16" s="43"/>
      <c r="D16" s="43"/>
      <c r="E16" s="43"/>
      <c r="F16" s="43"/>
      <c r="G16" s="41"/>
      <c r="H16" s="8"/>
      <c r="I16" s="8"/>
      <c r="J16" s="8" t="s">
        <v>14</v>
      </c>
      <c r="K16" s="8"/>
      <c r="L16" s="8"/>
      <c r="M16" s="8"/>
      <c r="N16" s="8"/>
      <c r="O16" s="8"/>
      <c r="P16" s="8"/>
      <c r="Q16" s="8"/>
      <c r="R16" s="8"/>
      <c r="S16" s="10"/>
      <c r="T16" s="10"/>
      <c r="U16" s="10"/>
      <c r="V16" s="10"/>
      <c r="W16" s="10"/>
    </row>
    <row r="17" spans="1:29" ht="15">
      <c r="A17" s="38" t="s">
        <v>18</v>
      </c>
      <c r="B17" s="40"/>
      <c r="C17" s="40"/>
      <c r="D17" s="40"/>
      <c r="E17" s="40"/>
      <c r="F17" s="40"/>
      <c r="G17" s="41"/>
      <c r="I17" s="8"/>
      <c r="J17" s="8"/>
      <c r="K17" s="8"/>
      <c r="L17" s="8"/>
      <c r="M17" s="8"/>
      <c r="P17" s="8"/>
      <c r="Q17" s="8"/>
      <c r="R17" s="8"/>
      <c r="S17" s="10"/>
      <c r="T17" s="10"/>
      <c r="U17" s="10"/>
      <c r="V17" s="10"/>
      <c r="W17" s="10"/>
      <c r="X17" s="3"/>
      <c r="Y17" s="3"/>
      <c r="Z17" s="3"/>
      <c r="AA17" s="3"/>
      <c r="AB17" s="3"/>
      <c r="AC17" s="3"/>
    </row>
    <row r="18" spans="1:29" ht="21">
      <c r="A18" s="55" t="s">
        <v>19</v>
      </c>
      <c r="B18" s="56"/>
      <c r="C18" s="56"/>
      <c r="D18" s="56"/>
      <c r="E18" s="56"/>
      <c r="F18" s="56"/>
      <c r="G18" s="64"/>
      <c r="I18" s="8"/>
      <c r="J18" s="8"/>
      <c r="K18" s="8"/>
      <c r="L18" s="8"/>
      <c r="M18" s="8"/>
      <c r="P18" s="8"/>
      <c r="Q18" s="8"/>
      <c r="R18" s="8"/>
      <c r="S18" s="10"/>
      <c r="T18" s="10"/>
      <c r="U18" s="10"/>
      <c r="V18" s="10"/>
      <c r="W18" s="10"/>
      <c r="X18" s="3"/>
      <c r="Y18" s="3"/>
      <c r="Z18" s="3"/>
      <c r="AA18" s="3"/>
      <c r="AB18" s="3"/>
      <c r="AC18" s="3"/>
    </row>
    <row r="19" spans="1:29" ht="15">
      <c r="A19" s="44"/>
      <c r="B19" s="9"/>
      <c r="C19" s="9"/>
      <c r="D19" s="9"/>
      <c r="E19" s="9"/>
      <c r="F19" s="9"/>
      <c r="G19" s="28"/>
      <c r="I19" s="8"/>
      <c r="J19" s="8"/>
      <c r="K19" s="8"/>
      <c r="L19" s="8"/>
      <c r="M19" s="8"/>
      <c r="P19" s="8"/>
      <c r="Q19" s="8"/>
      <c r="R19" s="8"/>
      <c r="S19" s="10"/>
      <c r="T19" s="10"/>
      <c r="U19" s="10"/>
      <c r="V19" s="10"/>
      <c r="W19" s="10"/>
      <c r="X19" s="3"/>
      <c r="Y19" s="3"/>
      <c r="Z19" s="3"/>
      <c r="AA19" s="3"/>
      <c r="AB19" s="3"/>
      <c r="AC19" s="3"/>
    </row>
    <row r="20" spans="1:29" ht="15">
      <c r="A20" s="45" t="s">
        <v>3</v>
      </c>
      <c r="B20" s="46" t="s">
        <v>26</v>
      </c>
      <c r="C20" s="47"/>
      <c r="D20" s="9"/>
      <c r="E20" s="9"/>
      <c r="F20" s="9"/>
      <c r="G20" s="28"/>
      <c r="I20" s="8"/>
      <c r="J20" s="8"/>
      <c r="K20" s="8"/>
      <c r="L20" s="8"/>
      <c r="M20" s="8"/>
      <c r="P20" s="8"/>
      <c r="Q20" s="8"/>
      <c r="R20" s="8"/>
      <c r="S20" s="10"/>
      <c r="T20" s="10"/>
      <c r="U20" s="10"/>
      <c r="V20" s="10"/>
      <c r="W20" s="10"/>
      <c r="X20" s="3"/>
      <c r="Y20" s="3"/>
      <c r="Z20" s="3"/>
      <c r="AA20" s="3"/>
      <c r="AB20" s="3"/>
      <c r="AC20" s="3"/>
    </row>
    <row r="21" spans="1:29" ht="15">
      <c r="A21" s="8"/>
      <c r="B21" s="48" t="s">
        <v>20</v>
      </c>
      <c r="C21" s="9"/>
      <c r="D21" s="9"/>
      <c r="E21" s="9"/>
      <c r="F21" s="9"/>
      <c r="G21" s="28"/>
      <c r="I21" s="8"/>
      <c r="J21" s="8"/>
      <c r="K21" s="8"/>
      <c r="L21" s="8"/>
      <c r="M21" s="8"/>
      <c r="P21" s="8"/>
      <c r="Q21" s="8"/>
      <c r="R21" s="8"/>
      <c r="S21" s="10"/>
      <c r="T21" s="10"/>
      <c r="U21" s="10"/>
      <c r="V21" s="10"/>
      <c r="W21" s="10"/>
      <c r="X21" s="3"/>
      <c r="Y21" s="3"/>
      <c r="Z21" s="3"/>
      <c r="AA21" s="3"/>
      <c r="AB21" s="3"/>
      <c r="AC21" s="3"/>
    </row>
    <row r="22" spans="1:29" ht="15">
      <c r="A22" s="8"/>
      <c r="B22" s="48" t="s">
        <v>21</v>
      </c>
      <c r="C22" s="8"/>
      <c r="D22" s="8"/>
      <c r="E22" s="8"/>
      <c r="F22" s="8"/>
      <c r="G22" s="49"/>
      <c r="I22" s="8"/>
      <c r="J22" s="8"/>
      <c r="K22" s="8"/>
      <c r="L22" s="8"/>
      <c r="M22" s="8"/>
      <c r="P22" s="10"/>
      <c r="Q22" s="10"/>
      <c r="R22" s="10"/>
      <c r="S22" s="10"/>
      <c r="T22" s="10"/>
      <c r="U22" s="10"/>
      <c r="V22" s="10"/>
      <c r="W22" s="10"/>
      <c r="X22" s="3"/>
      <c r="Y22" s="3"/>
      <c r="Z22" s="3"/>
      <c r="AA22" s="3"/>
      <c r="AB22" s="3"/>
      <c r="AC22" s="3"/>
    </row>
    <row r="23" spans="1:23" s="3" customFormat="1" ht="15" hidden="1">
      <c r="A23" s="8"/>
      <c r="B23" s="48" t="s">
        <v>22</v>
      </c>
      <c r="C23" s="9"/>
      <c r="D23" s="9"/>
      <c r="E23" s="9"/>
      <c r="F23" s="9"/>
      <c r="G23" s="28"/>
      <c r="H23" s="8"/>
      <c r="I23" s="8"/>
      <c r="J23" s="8"/>
      <c r="K23" s="8"/>
      <c r="L23" s="8"/>
      <c r="M23" s="8"/>
      <c r="N23" s="8"/>
      <c r="O23" s="8"/>
      <c r="P23" s="10"/>
      <c r="Q23" s="10"/>
      <c r="R23" s="10"/>
      <c r="S23" s="10"/>
      <c r="T23" s="10"/>
      <c r="U23" s="10"/>
      <c r="V23" s="10"/>
      <c r="W23" s="10"/>
    </row>
    <row r="24" spans="1:23" s="3" customFormat="1" ht="15">
      <c r="A24" s="8"/>
      <c r="B24" s="48" t="s">
        <v>23</v>
      </c>
      <c r="C24" s="9"/>
      <c r="D24" s="9"/>
      <c r="E24" s="9"/>
      <c r="F24" s="9"/>
      <c r="G24" s="28"/>
      <c r="H24" s="8"/>
      <c r="I24" s="8"/>
      <c r="J24" s="8"/>
      <c r="K24" s="8"/>
      <c r="L24" s="8"/>
      <c r="M24" s="8"/>
      <c r="N24" s="8"/>
      <c r="O24" s="8"/>
      <c r="P24" s="10"/>
      <c r="Q24" s="10"/>
      <c r="R24" s="10"/>
      <c r="S24" s="10"/>
      <c r="T24" s="10"/>
      <c r="U24" s="10"/>
      <c r="V24" s="10"/>
      <c r="W24" s="10"/>
    </row>
    <row r="25" spans="1:23" s="3" customFormat="1" ht="15" hidden="1">
      <c r="A25" s="8"/>
      <c r="B25" s="48" t="s">
        <v>24</v>
      </c>
      <c r="C25" s="9"/>
      <c r="D25" s="9"/>
      <c r="E25" s="9"/>
      <c r="F25" s="9"/>
      <c r="G25" s="28"/>
      <c r="H25" s="8"/>
      <c r="I25" s="8"/>
      <c r="J25" s="8"/>
      <c r="K25" s="8"/>
      <c r="L25" s="8"/>
      <c r="M25" s="8"/>
      <c r="N25" s="8"/>
      <c r="O25" s="8"/>
      <c r="P25" s="10"/>
      <c r="Q25" s="10"/>
      <c r="R25" s="10"/>
      <c r="S25" s="10"/>
      <c r="T25" s="10"/>
      <c r="U25" s="10"/>
      <c r="V25" s="10"/>
      <c r="W25" s="10"/>
    </row>
    <row r="26" spans="1:23" s="3" customFormat="1" ht="15">
      <c r="A26" s="8"/>
      <c r="B26" s="6" t="s">
        <v>33</v>
      </c>
      <c r="C26" s="9"/>
      <c r="D26" s="9"/>
      <c r="E26" s="9"/>
      <c r="F26" s="9"/>
      <c r="G26" s="28"/>
      <c r="H26" s="8"/>
      <c r="I26" s="8"/>
      <c r="J26" s="8"/>
      <c r="K26" s="8"/>
      <c r="L26" s="8"/>
      <c r="M26" s="8"/>
      <c r="N26" s="8"/>
      <c r="O26" s="8"/>
      <c r="P26" s="10"/>
      <c r="Q26" s="10"/>
      <c r="R26" s="10"/>
      <c r="S26" s="10"/>
      <c r="T26" s="10"/>
      <c r="U26" s="10"/>
      <c r="V26" s="10"/>
      <c r="W26" s="10"/>
    </row>
    <row r="27" spans="1:23" s="3" customFormat="1" ht="15">
      <c r="A27" s="8"/>
      <c r="B27" s="48" t="s">
        <v>25</v>
      </c>
      <c r="C27" s="9"/>
      <c r="D27" s="9"/>
      <c r="E27" s="9"/>
      <c r="F27" s="9"/>
      <c r="G27" s="28"/>
      <c r="H27" s="8"/>
      <c r="I27" s="8"/>
      <c r="J27" s="8"/>
      <c r="K27" s="8"/>
      <c r="L27" s="8"/>
      <c r="M27" s="8"/>
      <c r="N27" s="8"/>
      <c r="O27" s="8"/>
      <c r="P27" s="10"/>
      <c r="Q27" s="10"/>
      <c r="R27" s="10"/>
      <c r="S27" s="10"/>
      <c r="T27" s="10"/>
      <c r="U27" s="10"/>
      <c r="V27" s="10"/>
      <c r="W27" s="10"/>
    </row>
    <row r="28" spans="1:23" s="3" customFormat="1" ht="15" hidden="1">
      <c r="A28" s="8"/>
      <c r="B28" s="48" t="s">
        <v>28</v>
      </c>
      <c r="C28" s="9"/>
      <c r="D28" s="9"/>
      <c r="E28" s="9"/>
      <c r="F28" s="9"/>
      <c r="G28" s="28"/>
      <c r="H28" s="8"/>
      <c r="I28" s="8"/>
      <c r="J28" s="8"/>
      <c r="K28" s="8"/>
      <c r="L28" s="8"/>
      <c r="M28" s="8"/>
      <c r="N28" s="8"/>
      <c r="O28" s="8"/>
      <c r="P28" s="10"/>
      <c r="Q28" s="10"/>
      <c r="R28" s="10"/>
      <c r="S28" s="10"/>
      <c r="T28" s="10"/>
      <c r="U28" s="10"/>
      <c r="V28" s="10"/>
      <c r="W28" s="10"/>
    </row>
    <row r="29" spans="1:23" s="3" customFormat="1" ht="15">
      <c r="A29" s="8"/>
      <c r="B29" s="8"/>
      <c r="C29" s="8"/>
      <c r="D29" s="8"/>
      <c r="E29" s="8"/>
      <c r="F29" s="8"/>
      <c r="G29" s="49"/>
      <c r="H29" s="8"/>
      <c r="I29" s="8"/>
      <c r="J29" s="8"/>
      <c r="K29" s="8"/>
      <c r="L29" s="8"/>
      <c r="M29" s="8"/>
      <c r="N29" s="8"/>
      <c r="O29" s="8"/>
      <c r="P29" s="10"/>
      <c r="Q29" s="10"/>
      <c r="R29" s="10"/>
      <c r="S29" s="10"/>
      <c r="T29" s="10"/>
      <c r="U29" s="10"/>
      <c r="V29" s="10"/>
      <c r="W29" s="10"/>
    </row>
    <row r="30" spans="1:23" s="3" customFormat="1" ht="15">
      <c r="A30" s="45" t="s">
        <v>4</v>
      </c>
      <c r="B30" s="5" t="s">
        <v>35</v>
      </c>
      <c r="C30" s="9"/>
      <c r="D30" s="9"/>
      <c r="E30" s="9"/>
      <c r="F30" s="9"/>
      <c r="G30" s="28"/>
      <c r="H30" s="8"/>
      <c r="I30" s="8"/>
      <c r="J30" s="8"/>
      <c r="K30" s="8"/>
      <c r="L30" s="8"/>
      <c r="M30" s="8"/>
      <c r="N30" s="8"/>
      <c r="O30" s="8"/>
      <c r="P30" s="10"/>
      <c r="Q30" s="10"/>
      <c r="R30" s="10"/>
      <c r="S30" s="10"/>
      <c r="T30" s="10"/>
      <c r="U30" s="10"/>
      <c r="V30" s="10"/>
      <c r="W30" s="10"/>
    </row>
    <row r="31" spans="1:29" ht="15.75" thickBot="1">
      <c r="A31" s="50"/>
      <c r="B31" s="50"/>
      <c r="C31" s="50"/>
      <c r="D31" s="50"/>
      <c r="E31" s="50"/>
      <c r="F31" s="50"/>
      <c r="G31" s="51"/>
      <c r="I31" s="8"/>
      <c r="J31" s="8"/>
      <c r="K31" s="8"/>
      <c r="L31" s="8"/>
      <c r="M31" s="8"/>
      <c r="P31" s="10"/>
      <c r="Q31" s="10"/>
      <c r="R31" s="10"/>
      <c r="S31" s="10"/>
      <c r="T31" s="10"/>
      <c r="U31" s="10"/>
      <c r="V31" s="10"/>
      <c r="W31" s="10"/>
      <c r="X31" s="3"/>
      <c r="Y31" s="3"/>
      <c r="Z31" s="3"/>
      <c r="AA31" s="3"/>
      <c r="AB31" s="3"/>
      <c r="AC31" s="3"/>
    </row>
    <row r="32" spans="1:29" ht="15">
      <c r="A32" s="8"/>
      <c r="B32" s="8"/>
      <c r="C32" s="8"/>
      <c r="D32" s="8"/>
      <c r="E32" s="8"/>
      <c r="F32" s="8"/>
      <c r="G32" s="8"/>
      <c r="I32" s="8"/>
      <c r="J32" s="8"/>
      <c r="K32" s="8"/>
      <c r="L32" s="8"/>
      <c r="M32" s="8"/>
      <c r="P32" s="10"/>
      <c r="Q32" s="10"/>
      <c r="R32" s="10"/>
      <c r="S32" s="10"/>
      <c r="T32" s="10"/>
      <c r="U32" s="10"/>
      <c r="V32" s="10"/>
      <c r="W32" s="10"/>
      <c r="X32" s="3"/>
      <c r="Y32" s="3"/>
      <c r="Z32" s="3"/>
      <c r="AA32" s="3"/>
      <c r="AB32" s="3"/>
      <c r="AC32" s="3"/>
    </row>
    <row r="33" spans="1:29" ht="15">
      <c r="A33" s="8"/>
      <c r="B33" s="8"/>
      <c r="C33" s="8"/>
      <c r="D33" s="8"/>
      <c r="E33" s="8"/>
      <c r="F33" s="8"/>
      <c r="G33" s="8"/>
      <c r="I33" s="8"/>
      <c r="J33" s="8"/>
      <c r="K33" s="8"/>
      <c r="L33" s="8"/>
      <c r="M33" s="8"/>
      <c r="P33" s="10"/>
      <c r="Q33" s="10"/>
      <c r="R33" s="10"/>
      <c r="S33" s="10"/>
      <c r="T33" s="10"/>
      <c r="U33" s="10"/>
      <c r="V33" s="10"/>
      <c r="W33" s="10"/>
      <c r="X33" s="3"/>
      <c r="Y33" s="3"/>
      <c r="Z33" s="3"/>
      <c r="AA33" s="3"/>
      <c r="AB33" s="3"/>
      <c r="AC33" s="3"/>
    </row>
    <row r="34" spans="1:29" ht="15">
      <c r="A34" s="8"/>
      <c r="B34" s="8"/>
      <c r="C34" s="8"/>
      <c r="D34" s="8"/>
      <c r="E34" s="8"/>
      <c r="F34" s="8"/>
      <c r="G34" s="8"/>
      <c r="I34" s="8"/>
      <c r="J34" s="8"/>
      <c r="K34" s="8"/>
      <c r="L34" s="8"/>
      <c r="M34" s="8"/>
      <c r="P34" s="10"/>
      <c r="Q34" s="10"/>
      <c r="R34" s="10"/>
      <c r="S34" s="10"/>
      <c r="T34" s="10"/>
      <c r="U34" s="10"/>
      <c r="V34" s="10"/>
      <c r="W34" s="10"/>
      <c r="X34" s="3"/>
      <c r="Y34" s="3"/>
      <c r="Z34" s="3"/>
      <c r="AA34" s="3"/>
      <c r="AB34" s="3"/>
      <c r="AC34" s="3"/>
    </row>
    <row r="35" spans="1:29" ht="15">
      <c r="A35" s="8"/>
      <c r="B35" s="8"/>
      <c r="C35" s="8"/>
      <c r="D35" s="8"/>
      <c r="E35" s="8"/>
      <c r="F35" s="8"/>
      <c r="G35" s="8"/>
      <c r="I35" s="8"/>
      <c r="J35" s="8"/>
      <c r="K35" s="8"/>
      <c r="L35" s="8"/>
      <c r="M35" s="8"/>
      <c r="P35" s="10"/>
      <c r="Q35" s="10"/>
      <c r="R35" s="10"/>
      <c r="S35" s="10"/>
      <c r="T35" s="10"/>
      <c r="U35" s="10"/>
      <c r="V35" s="10"/>
      <c r="W35" s="10"/>
      <c r="X35" s="3"/>
      <c r="Y35" s="3"/>
      <c r="Z35" s="3"/>
      <c r="AA35" s="3"/>
      <c r="AB35" s="3"/>
      <c r="AC35" s="3"/>
    </row>
    <row r="36" spans="16:29" ht="15">
      <c r="P36" s="3"/>
      <c r="Q36" s="3"/>
      <c r="R36" s="3"/>
      <c r="S36" s="3"/>
      <c r="T36" s="3"/>
      <c r="U36" s="3"/>
      <c r="V36" s="3"/>
      <c r="W36" s="3"/>
      <c r="X36" s="3"/>
      <c r="Y36" s="3"/>
      <c r="Z36" s="3"/>
      <c r="AA36" s="3"/>
      <c r="AB36" s="3"/>
      <c r="AC36" s="3"/>
    </row>
    <row r="37" spans="16:29" ht="15">
      <c r="P37" s="3"/>
      <c r="Q37" s="3"/>
      <c r="R37" s="3"/>
      <c r="S37" s="3"/>
      <c r="T37" s="3"/>
      <c r="U37" s="3"/>
      <c r="V37" s="3"/>
      <c r="W37" s="3"/>
      <c r="X37" s="3"/>
      <c r="Y37" s="3"/>
      <c r="Z37" s="3"/>
      <c r="AA37" s="3"/>
      <c r="AB37" s="3"/>
      <c r="AC37" s="3"/>
    </row>
  </sheetData>
  <sheetProtection/>
  <mergeCells count="8">
    <mergeCell ref="A1:G1"/>
    <mergeCell ref="A2:G2"/>
    <mergeCell ref="D3:G3"/>
    <mergeCell ref="A13:G13"/>
    <mergeCell ref="A11:G11"/>
    <mergeCell ref="A18:G18"/>
    <mergeCell ref="A15:F15"/>
    <mergeCell ref="A3:B3"/>
  </mergeCells>
  <dataValidations count="1">
    <dataValidation type="list" allowBlank="1" showInputMessage="1" showErrorMessage="1" sqref="B5">
      <formula1>$J$9:$J$17</formula1>
    </dataValidation>
  </dataValidations>
  <hyperlinks>
    <hyperlink ref="D10" r:id="rId1" display="http://fuelcostcalculator.com"/>
    <hyperlink ref="B30" r:id="rId2" display="State Purchasing Contract 16365"/>
    <hyperlink ref="B20" r:id="rId3" display="http://bgs.vermont.gov/gbs/fleet/fleet_reserve"/>
  </hyperlinks>
  <printOptions/>
  <pageMargins left="0.7" right="0.7" top="0.5" bottom="0.5" header="0.3" footer="0.3"/>
  <pageSetup horizontalDpi="600" verticalDpi="600" orientation="landscape"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Wilder, Harmony</dc:creator>
  <cp:keywords/>
  <dc:description/>
  <cp:lastModifiedBy>Bousquet, Danielle</cp:lastModifiedBy>
  <cp:lastPrinted>2010-04-08T16:51:50Z</cp:lastPrinted>
  <dcterms:created xsi:type="dcterms:W3CDTF">2010-04-08T11:02:17Z</dcterms:created>
  <dcterms:modified xsi:type="dcterms:W3CDTF">2024-01-24T12:09:25Z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